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tcsimoes/Desktop/"/>
    </mc:Choice>
  </mc:AlternateContent>
  <xr:revisionPtr revIDLastSave="0" documentId="8_{871DD535-D5F3-0642-8D89-A9BA27ACF11B}" xr6:coauthVersionLast="45" xr6:coauthVersionMax="45" xr10:uidLastSave="{00000000-0000-0000-0000-000000000000}"/>
  <bookViews>
    <workbookView xWindow="0" yWindow="460" windowWidth="28800" windowHeight="16200" xr2:uid="{4D5AFE98-4A66-4D7A-9E82-26E4EDAA78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K14" i="1"/>
  <c r="G12" i="1"/>
  <c r="H12" i="1" s="1"/>
  <c r="K13" i="1"/>
  <c r="G11" i="1"/>
  <c r="H11" i="1" s="1"/>
  <c r="K12" i="1"/>
  <c r="G10" i="1"/>
  <c r="H10" i="1" s="1"/>
  <c r="K11" i="1"/>
  <c r="G9" i="1"/>
  <c r="H9" i="1" s="1"/>
  <c r="K10" i="1"/>
  <c r="G8" i="1"/>
  <c r="H8" i="1" s="1"/>
  <c r="K9" i="1"/>
  <c r="G7" i="1"/>
  <c r="H7" i="1" s="1"/>
  <c r="K8" i="1"/>
  <c r="G6" i="1"/>
  <c r="H6" i="1" s="1"/>
  <c r="K7" i="1"/>
  <c r="G5" i="1"/>
  <c r="H5" i="1" s="1"/>
  <c r="K6" i="1"/>
  <c r="G4" i="1"/>
  <c r="H4" i="1" s="1"/>
  <c r="K15" i="1" l="1"/>
  <c r="L9" i="1" s="1"/>
  <c r="L10" i="1" l="1"/>
  <c r="L7" i="1"/>
  <c r="L12" i="1"/>
  <c r="L11" i="1"/>
  <c r="L14" i="1"/>
  <c r="L13" i="1"/>
  <c r="L8" i="1"/>
  <c r="L6" i="1"/>
</calcChain>
</file>

<file path=xl/sharedStrings.xml><?xml version="1.0" encoding="utf-8"?>
<sst xmlns="http://schemas.openxmlformats.org/spreadsheetml/2006/main" count="138" uniqueCount="90">
  <si>
    <t>Licenciatura em Engenharia Química  - versão de 25 de Novembro de 2019</t>
  </si>
  <si>
    <t>Proposta 18</t>
  </si>
  <si>
    <t>ECTS</t>
  </si>
  <si>
    <t>Nome da UC</t>
  </si>
  <si>
    <t>Ano</t>
  </si>
  <si>
    <t xml:space="preserve">Semestre </t>
  </si>
  <si>
    <t>Trimestre</t>
  </si>
  <si>
    <t xml:space="preserve">AC </t>
  </si>
  <si>
    <t>Semanas</t>
  </si>
  <si>
    <t>Lista</t>
  </si>
  <si>
    <t>Total ECTS</t>
  </si>
  <si>
    <t>(%)</t>
  </si>
  <si>
    <t>EQS</t>
  </si>
  <si>
    <t>EPP</t>
  </si>
  <si>
    <t>Intrd. À Ligação Química</t>
  </si>
  <si>
    <t>SEMAQ</t>
  </si>
  <si>
    <t>CEQ</t>
  </si>
  <si>
    <t>AL</t>
  </si>
  <si>
    <t>DMat</t>
  </si>
  <si>
    <t>QFMN</t>
  </si>
  <si>
    <t>CD I</t>
  </si>
  <si>
    <t>QOrganica</t>
  </si>
  <si>
    <t>HASS</t>
  </si>
  <si>
    <t>Qumica 2</t>
  </si>
  <si>
    <t>Computação</t>
  </si>
  <si>
    <t>DFisica</t>
  </si>
  <si>
    <t>CDI II</t>
  </si>
  <si>
    <t>OL</t>
  </si>
  <si>
    <t>Probabilidades e Estatistica</t>
  </si>
  <si>
    <t>Total</t>
  </si>
  <si>
    <t>Fisica I (MO)</t>
  </si>
  <si>
    <t>TQ</t>
  </si>
  <si>
    <t>1º ciclo</t>
  </si>
  <si>
    <t>1º. Semestre</t>
  </si>
  <si>
    <t>2º. Semestre</t>
  </si>
  <si>
    <t>Fisica II (EO)</t>
  </si>
  <si>
    <t xml:space="preserve">1º. Periodo </t>
  </si>
  <si>
    <t>2º. Periodo</t>
  </si>
  <si>
    <t>CDI III</t>
  </si>
  <si>
    <t>1º ano</t>
  </si>
  <si>
    <t>ILQ</t>
  </si>
  <si>
    <t>CDI I</t>
  </si>
  <si>
    <t>Química Org.</t>
  </si>
  <si>
    <t>Química 2</t>
  </si>
  <si>
    <t>Prob. E Est.</t>
  </si>
  <si>
    <t>Fisica I</t>
  </si>
  <si>
    <t>Química 4</t>
  </si>
  <si>
    <t>2º ano</t>
  </si>
  <si>
    <t>Termod Q.</t>
  </si>
  <si>
    <t>Fisica II</t>
  </si>
  <si>
    <t>Balanços de Massa em Processos</t>
  </si>
  <si>
    <t>Termodinâmica Eng. Química</t>
  </si>
  <si>
    <t>Química-Física</t>
  </si>
  <si>
    <t>Mat. Comp.</t>
  </si>
  <si>
    <t>BE em Proc.</t>
  </si>
  <si>
    <t>Fenómenos I</t>
  </si>
  <si>
    <t>Bal. de Massa em Processos</t>
  </si>
  <si>
    <t>3ºano</t>
  </si>
  <si>
    <t>OSM</t>
  </si>
  <si>
    <t>Fenómenos II</t>
  </si>
  <si>
    <t>Materiais</t>
  </si>
  <si>
    <t>Engª. das Reações</t>
  </si>
  <si>
    <t>Proc. de Sep. em Andares</t>
  </si>
  <si>
    <t>Lab. C. Eng</t>
  </si>
  <si>
    <t>Transf. de Massa e Oper.</t>
  </si>
  <si>
    <t>Gest.</t>
  </si>
  <si>
    <t>M&amp;S</t>
  </si>
  <si>
    <t>PIC1</t>
  </si>
  <si>
    <t>Opcional 1</t>
  </si>
  <si>
    <t>Opcional 2</t>
  </si>
  <si>
    <t>TEQ</t>
  </si>
  <si>
    <t>QF</t>
  </si>
  <si>
    <t>HASS 1</t>
  </si>
  <si>
    <t>HASS 2</t>
  </si>
  <si>
    <t>Mat. Computacional</t>
  </si>
  <si>
    <t>Bal. de Energia em Processos</t>
  </si>
  <si>
    <t>FT I</t>
  </si>
  <si>
    <t>FT II</t>
  </si>
  <si>
    <t>ER</t>
  </si>
  <si>
    <t>PS em Andares</t>
  </si>
  <si>
    <t>Lab.CE</t>
  </si>
  <si>
    <t>Transf. Massa e Oper.</t>
  </si>
  <si>
    <t>Gestão</t>
  </si>
  <si>
    <t>Modelação e Simulação</t>
  </si>
  <si>
    <t>PIC 1</t>
  </si>
  <si>
    <t>Opção 1</t>
  </si>
  <si>
    <t>Opção 2</t>
  </si>
  <si>
    <t>LogCom</t>
  </si>
  <si>
    <t>Tipo</t>
  </si>
  <si>
    <t>Áreas Científicas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</si>
</sst>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2E7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</cellStyleXfs>
  <cellXfs count="10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3" xfId="0" applyBorder="1"/>
    <xf numFmtId="9" fontId="7" fillId="0" borderId="3" xfId="1" applyFont="1" applyBorder="1" applyAlignment="1">
      <alignment horizontal="center"/>
    </xf>
    <xf numFmtId="0" fontId="0" fillId="13" borderId="3" xfId="0" applyFill="1" applyBorder="1"/>
    <xf numFmtId="0" fontId="6" fillId="0" borderId="6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8" xfId="0" applyBorder="1"/>
    <xf numFmtId="0" fontId="0" fillId="6" borderId="15" xfId="0" applyFill="1" applyBorder="1" applyAlignment="1">
      <alignment horizontal="center" vertical="center"/>
    </xf>
    <xf numFmtId="0" fontId="11" fillId="16" borderId="18" xfId="0" applyFont="1" applyFill="1" applyBorder="1" applyAlignment="1">
      <alignment horizontal="center" vertical="center"/>
    </xf>
    <xf numFmtId="0" fontId="11" fillId="16" borderId="19" xfId="0" applyFont="1" applyFill="1" applyBorder="1" applyAlignment="1">
      <alignment horizontal="center" vertical="center"/>
    </xf>
    <xf numFmtId="0" fontId="11" fillId="16" borderId="20" xfId="0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13" fillId="16" borderId="2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/>
    </xf>
    <xf numFmtId="0" fontId="17" fillId="18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6" fillId="0" borderId="3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19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36" xfId="0" applyFont="1" applyBorder="1"/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9" fillId="4" borderId="10" xfId="4" applyFont="1" applyBorder="1" applyAlignment="1">
      <alignment horizontal="center"/>
    </xf>
    <xf numFmtId="0" fontId="9" fillId="4" borderId="12" xfId="4" applyFont="1" applyBorder="1" applyAlignment="1">
      <alignment horizontal="center"/>
    </xf>
    <xf numFmtId="0" fontId="9" fillId="4" borderId="13" xfId="4" applyFont="1" applyBorder="1" applyAlignment="1">
      <alignment horizontal="center"/>
    </xf>
    <xf numFmtId="0" fontId="10" fillId="14" borderId="10" xfId="3" applyFont="1" applyFill="1" applyBorder="1" applyAlignment="1">
      <alignment horizontal="center"/>
    </xf>
    <xf numFmtId="0" fontId="10" fillId="14" borderId="11" xfId="3" applyFont="1" applyFill="1" applyBorder="1" applyAlignment="1">
      <alignment horizontal="center"/>
    </xf>
    <xf numFmtId="0" fontId="10" fillId="14" borderId="12" xfId="3" applyFont="1" applyFill="1" applyBorder="1" applyAlignment="1">
      <alignment horizontal="center"/>
    </xf>
    <xf numFmtId="0" fontId="10" fillId="14" borderId="13" xfId="3" applyFont="1" applyFill="1" applyBorder="1" applyAlignment="1">
      <alignment horizontal="center"/>
    </xf>
    <xf numFmtId="0" fontId="10" fillId="15" borderId="10" xfId="2" applyFont="1" applyFill="1" applyBorder="1" applyAlignment="1">
      <alignment horizontal="center"/>
    </xf>
    <xf numFmtId="0" fontId="10" fillId="15" borderId="12" xfId="2" applyFont="1" applyFill="1" applyBorder="1" applyAlignment="1">
      <alignment horizontal="center"/>
    </xf>
    <xf numFmtId="0" fontId="10" fillId="15" borderId="11" xfId="2" applyFont="1" applyFill="1" applyBorder="1" applyAlignment="1">
      <alignment horizontal="center"/>
    </xf>
    <xf numFmtId="0" fontId="10" fillId="15" borderId="14" xfId="2" applyFont="1" applyFill="1" applyBorder="1" applyAlignment="1">
      <alignment horizontal="center"/>
    </xf>
    <xf numFmtId="0" fontId="10" fillId="15" borderId="13" xfId="2" applyFont="1" applyFill="1" applyBorder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23" xfId="0" applyFont="1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</cellXfs>
  <cellStyles count="5">
    <cellStyle name="Entrada" xfId="3" builtinId="20"/>
    <cellStyle name="Neutro" xfId="2" builtinId="28"/>
    <cellStyle name="Normal" xfId="0" builtinId="0"/>
    <cellStyle name="Percentagem" xfId="1" builtinId="5"/>
    <cellStyle name="Verificar Célula" xfId="4" builtinId="23"/>
  </cellStyles>
  <dxfs count="8"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</xdr:colOff>
      <xdr:row>22</xdr:row>
      <xdr:rowOff>403860</xdr:rowOff>
    </xdr:from>
    <xdr:to>
      <xdr:col>16</xdr:col>
      <xdr:colOff>7620</xdr:colOff>
      <xdr:row>27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3AF4333-AE78-49EC-896A-0AA28F8EACB4}"/>
            </a:ext>
          </a:extLst>
        </xdr:cNvPr>
        <xdr:cNvCxnSpPr/>
      </xdr:nvCxnSpPr>
      <xdr:spPr>
        <a:xfrm>
          <a:off x="16973550" y="5200650"/>
          <a:ext cx="0" cy="990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23</xdr:row>
      <xdr:rowOff>22860</xdr:rowOff>
    </xdr:from>
    <xdr:to>
      <xdr:col>26</xdr:col>
      <xdr:colOff>7620</xdr:colOff>
      <xdr:row>27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25C6B01-DF09-4EBF-BCA2-B4151921A3DB}"/>
            </a:ext>
          </a:extLst>
        </xdr:cNvPr>
        <xdr:cNvCxnSpPr/>
      </xdr:nvCxnSpPr>
      <xdr:spPr>
        <a:xfrm>
          <a:off x="22307550" y="5219700"/>
          <a:ext cx="0" cy="971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5599</xdr:colOff>
      <xdr:row>22</xdr:row>
      <xdr:rowOff>408908</xdr:rowOff>
    </xdr:from>
    <xdr:to>
      <xdr:col>21</xdr:col>
      <xdr:colOff>15982</xdr:colOff>
      <xdr:row>27</xdr:row>
      <xdr:rowOff>29626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72F9C6A-57E1-45FF-8337-B1DC06D2C3E6}"/>
            </a:ext>
          </a:extLst>
        </xdr:cNvPr>
        <xdr:cNvCxnSpPr/>
      </xdr:nvCxnSpPr>
      <xdr:spPr>
        <a:xfrm flipH="1">
          <a:off x="19638529" y="5198078"/>
          <a:ext cx="12288" cy="1020893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22</xdr:row>
      <xdr:rowOff>403860</xdr:rowOff>
    </xdr:from>
    <xdr:to>
      <xdr:col>16</xdr:col>
      <xdr:colOff>7620</xdr:colOff>
      <xdr:row>27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0D716C2-B618-4EF8-ABD3-444550FA844D}"/>
            </a:ext>
          </a:extLst>
        </xdr:cNvPr>
        <xdr:cNvCxnSpPr/>
      </xdr:nvCxnSpPr>
      <xdr:spPr>
        <a:xfrm>
          <a:off x="16973550" y="5200650"/>
          <a:ext cx="0" cy="9906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23</xdr:row>
      <xdr:rowOff>22860</xdr:rowOff>
    </xdr:from>
    <xdr:to>
      <xdr:col>26</xdr:col>
      <xdr:colOff>7620</xdr:colOff>
      <xdr:row>27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127FF0E-C444-4706-8702-6ADC35D9DEED}"/>
            </a:ext>
          </a:extLst>
        </xdr:cNvPr>
        <xdr:cNvCxnSpPr/>
      </xdr:nvCxnSpPr>
      <xdr:spPr>
        <a:xfrm>
          <a:off x="22307550" y="5219700"/>
          <a:ext cx="0" cy="9715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5599</xdr:colOff>
      <xdr:row>22</xdr:row>
      <xdr:rowOff>408908</xdr:rowOff>
    </xdr:from>
    <xdr:to>
      <xdr:col>21</xdr:col>
      <xdr:colOff>15982</xdr:colOff>
      <xdr:row>27</xdr:row>
      <xdr:rowOff>29626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F5810C6-0BFF-4E61-9211-C4C11A80F027}"/>
            </a:ext>
          </a:extLst>
        </xdr:cNvPr>
        <xdr:cNvCxnSpPr/>
      </xdr:nvCxnSpPr>
      <xdr:spPr>
        <a:xfrm flipH="1">
          <a:off x="19638529" y="5198078"/>
          <a:ext cx="12288" cy="1020893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4FBFD-3183-46BD-89A0-F8AFDBD9D3A1}">
  <dimension ref="A1:AE38"/>
  <sheetViews>
    <sheetView tabSelected="1" workbookViewId="0">
      <selection activeCell="O8" sqref="O8"/>
    </sheetView>
  </sheetViews>
  <sheetFormatPr baseColWidth="10" defaultColWidth="8.83203125" defaultRowHeight="15" x14ac:dyDescent="0.2"/>
  <cols>
    <col min="1" max="1" width="31.33203125" bestFit="1" customWidth="1"/>
    <col min="2" max="2" width="4.1640625" style="1" bestFit="1" customWidth="1"/>
    <col min="3" max="3" width="11.33203125" style="1" customWidth="1"/>
    <col min="4" max="4" width="11.1640625" style="2" customWidth="1"/>
    <col min="7" max="7" width="12.1640625" customWidth="1"/>
    <col min="8" max="8" width="8.83203125" style="2"/>
    <col min="10" max="10" width="7.83203125" customWidth="1"/>
    <col min="11" max="11" width="13.1640625" customWidth="1"/>
    <col min="12" max="12" width="9.5" customWidth="1"/>
    <col min="13" max="15" width="7.83203125" customWidth="1"/>
    <col min="16" max="16" width="7.6640625" customWidth="1"/>
    <col min="17" max="29" width="7.83203125" customWidth="1"/>
  </cols>
  <sheetData>
    <row r="1" spans="1:21" ht="19" x14ac:dyDescent="0.25">
      <c r="A1" s="48" t="s">
        <v>0</v>
      </c>
      <c r="B1" s="48"/>
      <c r="C1" s="48"/>
      <c r="D1" s="48"/>
      <c r="E1" s="48"/>
      <c r="F1" s="48"/>
      <c r="G1" s="48"/>
    </row>
    <row r="2" spans="1:21" ht="31.75" customHeight="1" x14ac:dyDescent="0.2">
      <c r="A2" t="s">
        <v>1</v>
      </c>
    </row>
    <row r="3" spans="1:21" ht="16" x14ac:dyDescent="0.2">
      <c r="A3" s="3" t="s">
        <v>3</v>
      </c>
      <c r="B3" s="4" t="s">
        <v>4</v>
      </c>
      <c r="C3" s="4" t="s">
        <v>5</v>
      </c>
      <c r="D3" s="3" t="s">
        <v>6</v>
      </c>
      <c r="E3" s="3" t="s">
        <v>2</v>
      </c>
      <c r="F3" s="3" t="s">
        <v>7</v>
      </c>
      <c r="G3" s="3" t="s">
        <v>8</v>
      </c>
      <c r="H3" s="3" t="s">
        <v>88</v>
      </c>
      <c r="I3" s="39"/>
      <c r="R3" s="36"/>
      <c r="S3" s="36"/>
      <c r="T3" s="36"/>
      <c r="U3" s="36"/>
    </row>
    <row r="4" spans="1:21" ht="16" x14ac:dyDescent="0.2">
      <c r="A4" s="6" t="s">
        <v>12</v>
      </c>
      <c r="B4" s="7">
        <v>1</v>
      </c>
      <c r="C4" s="7">
        <v>1</v>
      </c>
      <c r="D4" s="8">
        <v>1</v>
      </c>
      <c r="E4" s="6">
        <v>3</v>
      </c>
      <c r="F4" s="6" t="s">
        <v>13</v>
      </c>
      <c r="G4" s="9">
        <f>IF(D4=0,14,7)</f>
        <v>7</v>
      </c>
      <c r="H4" s="14" t="str">
        <f>IF(G4=14,"B","A")</f>
        <v>A</v>
      </c>
      <c r="I4" s="36"/>
      <c r="J4" s="9" t="s">
        <v>89</v>
      </c>
      <c r="R4" s="36"/>
      <c r="S4" s="36"/>
      <c r="T4" s="36"/>
      <c r="U4" s="36"/>
    </row>
    <row r="5" spans="1:21" ht="19" x14ac:dyDescent="0.25">
      <c r="A5" s="6" t="s">
        <v>14</v>
      </c>
      <c r="B5" s="7">
        <v>1</v>
      </c>
      <c r="C5" s="7">
        <v>1</v>
      </c>
      <c r="D5" s="8">
        <v>1</v>
      </c>
      <c r="E5" s="6">
        <v>6</v>
      </c>
      <c r="F5" s="6" t="s">
        <v>15</v>
      </c>
      <c r="G5" s="9">
        <f t="shared" ref="G5:G37" si="0">IF(D5=0,14,7)</f>
        <v>7</v>
      </c>
      <c r="H5" s="14" t="str">
        <f t="shared" ref="H5:H37" si="1">IF(G5=14,"B","A")</f>
        <v>A</v>
      </c>
      <c r="I5" s="36"/>
      <c r="J5" s="9" t="s">
        <v>9</v>
      </c>
      <c r="K5" s="40" t="s">
        <v>10</v>
      </c>
      <c r="L5" s="5" t="s">
        <v>11</v>
      </c>
      <c r="R5" s="36"/>
      <c r="S5" s="36"/>
      <c r="T5" s="36"/>
      <c r="U5" s="36"/>
    </row>
    <row r="6" spans="1:21" ht="19" x14ac:dyDescent="0.25">
      <c r="A6" s="6" t="s">
        <v>17</v>
      </c>
      <c r="B6" s="7">
        <v>1</v>
      </c>
      <c r="C6" s="7">
        <v>1</v>
      </c>
      <c r="D6" s="8">
        <v>0</v>
      </c>
      <c r="E6" s="6">
        <v>6</v>
      </c>
      <c r="F6" s="6" t="s">
        <v>18</v>
      </c>
      <c r="G6" s="9">
        <f t="shared" si="0"/>
        <v>14</v>
      </c>
      <c r="H6" s="14" t="str">
        <f t="shared" si="1"/>
        <v>B</v>
      </c>
      <c r="I6" s="36"/>
      <c r="J6" s="42" t="s">
        <v>13</v>
      </c>
      <c r="K6" s="40">
        <f>SUMIF($F$4:$F$40,J6,$E$4:$E$40)</f>
        <v>30</v>
      </c>
      <c r="L6" s="10">
        <f t="shared" ref="L6:L14" si="2">K6/$K$15</f>
        <v>0.16666666666666666</v>
      </c>
      <c r="R6" s="36"/>
      <c r="S6" s="36"/>
      <c r="T6" s="36"/>
      <c r="U6" s="36"/>
    </row>
    <row r="7" spans="1:21" ht="19" x14ac:dyDescent="0.25">
      <c r="A7" s="6" t="s">
        <v>20</v>
      </c>
      <c r="B7" s="7">
        <v>1</v>
      </c>
      <c r="C7" s="7">
        <v>1</v>
      </c>
      <c r="D7" s="8">
        <v>0</v>
      </c>
      <c r="E7" s="6">
        <v>6</v>
      </c>
      <c r="F7" s="6" t="s">
        <v>18</v>
      </c>
      <c r="G7" s="9">
        <f t="shared" si="0"/>
        <v>14</v>
      </c>
      <c r="H7" s="14" t="str">
        <f t="shared" si="1"/>
        <v>B</v>
      </c>
      <c r="I7" s="36"/>
      <c r="J7" s="43" t="s">
        <v>16</v>
      </c>
      <c r="K7" s="40">
        <f t="shared" ref="K7:K10" si="3">SUMIF($F$4:$F$40,J7,$E$4:$E$40)</f>
        <v>45</v>
      </c>
      <c r="L7" s="10">
        <f t="shared" si="2"/>
        <v>0.25</v>
      </c>
      <c r="R7" s="36"/>
      <c r="S7" s="36"/>
      <c r="T7" s="36"/>
      <c r="U7" s="36"/>
    </row>
    <row r="8" spans="1:21" ht="19" x14ac:dyDescent="0.25">
      <c r="A8" s="6" t="s">
        <v>21</v>
      </c>
      <c r="B8" s="7">
        <v>1</v>
      </c>
      <c r="C8" s="7">
        <v>1</v>
      </c>
      <c r="D8" s="8">
        <v>2</v>
      </c>
      <c r="E8" s="6">
        <v>9</v>
      </c>
      <c r="F8" s="6" t="s">
        <v>15</v>
      </c>
      <c r="G8" s="9">
        <f t="shared" si="0"/>
        <v>7</v>
      </c>
      <c r="H8" s="14" t="str">
        <f t="shared" si="1"/>
        <v>A</v>
      </c>
      <c r="I8" s="36"/>
      <c r="J8" s="44" t="s">
        <v>19</v>
      </c>
      <c r="K8" s="40">
        <f t="shared" si="3"/>
        <v>12</v>
      </c>
      <c r="L8" s="10">
        <f t="shared" si="2"/>
        <v>6.6666666666666666E-2</v>
      </c>
      <c r="R8" s="36"/>
      <c r="S8" s="36"/>
      <c r="T8" s="36"/>
      <c r="U8" s="36"/>
    </row>
    <row r="9" spans="1:21" ht="19" x14ac:dyDescent="0.25">
      <c r="A9" s="6" t="s">
        <v>23</v>
      </c>
      <c r="B9" s="7">
        <v>1</v>
      </c>
      <c r="C9" s="7">
        <v>2</v>
      </c>
      <c r="D9" s="8">
        <v>1</v>
      </c>
      <c r="E9" s="6">
        <v>6</v>
      </c>
      <c r="F9" s="6" t="s">
        <v>15</v>
      </c>
      <c r="G9" s="9">
        <f>IF(D9=0,14,7)</f>
        <v>7</v>
      </c>
      <c r="H9" s="14" t="str">
        <f t="shared" si="1"/>
        <v>A</v>
      </c>
      <c r="I9" s="36"/>
      <c r="J9" s="45" t="s">
        <v>15</v>
      </c>
      <c r="K9" s="40">
        <f t="shared" si="3"/>
        <v>27</v>
      </c>
      <c r="L9" s="10">
        <f t="shared" si="2"/>
        <v>0.15</v>
      </c>
    </row>
    <row r="10" spans="1:21" ht="19" x14ac:dyDescent="0.25">
      <c r="A10" s="6" t="s">
        <v>24</v>
      </c>
      <c r="B10" s="7">
        <v>1</v>
      </c>
      <c r="C10" s="7">
        <v>2</v>
      </c>
      <c r="D10" s="8">
        <v>1</v>
      </c>
      <c r="E10" s="6">
        <v>6</v>
      </c>
      <c r="F10" s="35" t="s">
        <v>87</v>
      </c>
      <c r="G10" s="9">
        <f>IF(D10=0,14,7)</f>
        <v>7</v>
      </c>
      <c r="H10" s="14" t="str">
        <f t="shared" si="1"/>
        <v>A</v>
      </c>
      <c r="I10" s="36"/>
      <c r="J10" s="28" t="s">
        <v>22</v>
      </c>
      <c r="K10" s="40">
        <f t="shared" si="3"/>
        <v>9</v>
      </c>
      <c r="L10" s="10">
        <f t="shared" si="2"/>
        <v>0.05</v>
      </c>
    </row>
    <row r="11" spans="1:21" ht="19" x14ac:dyDescent="0.25">
      <c r="A11" s="6" t="s">
        <v>26</v>
      </c>
      <c r="B11" s="7">
        <v>1</v>
      </c>
      <c r="C11" s="7">
        <v>2</v>
      </c>
      <c r="D11" s="8">
        <v>0</v>
      </c>
      <c r="E11" s="6">
        <v>6</v>
      </c>
      <c r="F11" s="6" t="s">
        <v>18</v>
      </c>
      <c r="G11" s="9">
        <f t="shared" si="0"/>
        <v>14</v>
      </c>
      <c r="H11" s="14" t="str">
        <f t="shared" si="1"/>
        <v>B</v>
      </c>
      <c r="I11" s="36"/>
      <c r="J11" s="46" t="s">
        <v>18</v>
      </c>
      <c r="K11" s="40">
        <f>SUMIF($F$4:$F$40,J11,$E$4:$E$40)</f>
        <v>33</v>
      </c>
      <c r="L11" s="10">
        <f t="shared" si="2"/>
        <v>0.18333333333333332</v>
      </c>
    </row>
    <row r="12" spans="1:21" ht="19" x14ac:dyDescent="0.25">
      <c r="A12" s="12" t="s">
        <v>28</v>
      </c>
      <c r="B12" s="1">
        <v>1</v>
      </c>
      <c r="C12" s="13">
        <v>2</v>
      </c>
      <c r="D12" s="14">
        <v>2</v>
      </c>
      <c r="E12" s="9">
        <v>6</v>
      </c>
      <c r="F12" s="6" t="s">
        <v>18</v>
      </c>
      <c r="G12" s="9">
        <f t="shared" si="0"/>
        <v>7</v>
      </c>
      <c r="H12" s="14" t="str">
        <f t="shared" si="1"/>
        <v>A</v>
      </c>
      <c r="I12" s="36"/>
      <c r="J12" s="9" t="s">
        <v>87</v>
      </c>
      <c r="K12" s="40">
        <f t="shared" ref="K12:K14" si="4">SUMIF($F$4:$F$40,J12,$E$4:$E$40)</f>
        <v>6</v>
      </c>
      <c r="L12" s="10">
        <f t="shared" si="2"/>
        <v>3.3333333333333333E-2</v>
      </c>
    </row>
    <row r="13" spans="1:21" ht="20" thickBot="1" x14ac:dyDescent="0.3">
      <c r="A13" s="15" t="s">
        <v>30</v>
      </c>
      <c r="B13" s="16">
        <v>1</v>
      </c>
      <c r="C13" s="16">
        <v>2</v>
      </c>
      <c r="D13" s="17">
        <v>1</v>
      </c>
      <c r="E13" s="15">
        <v>6</v>
      </c>
      <c r="F13" s="15" t="s">
        <v>25</v>
      </c>
      <c r="G13" s="18">
        <f>IF(D13=0,14,7)</f>
        <v>7</v>
      </c>
      <c r="H13" s="14" t="str">
        <f t="shared" si="1"/>
        <v>A</v>
      </c>
      <c r="I13" s="36"/>
      <c r="J13" s="47" t="s">
        <v>25</v>
      </c>
      <c r="K13" s="40">
        <f t="shared" si="4"/>
        <v>12</v>
      </c>
      <c r="L13" s="10">
        <f t="shared" si="2"/>
        <v>6.6666666666666666E-2</v>
      </c>
    </row>
    <row r="14" spans="1:21" ht="19" x14ac:dyDescent="0.25">
      <c r="A14" s="19" t="s">
        <v>31</v>
      </c>
      <c r="B14" s="20">
        <v>2</v>
      </c>
      <c r="C14" s="20">
        <v>1</v>
      </c>
      <c r="D14" s="21">
        <v>1</v>
      </c>
      <c r="E14" s="19">
        <v>6</v>
      </c>
      <c r="F14" s="19" t="s">
        <v>16</v>
      </c>
      <c r="G14" s="22">
        <f t="shared" si="0"/>
        <v>7</v>
      </c>
      <c r="H14" s="14" t="str">
        <f t="shared" si="1"/>
        <v>A</v>
      </c>
      <c r="I14" s="36"/>
      <c r="J14" s="11" t="s">
        <v>27</v>
      </c>
      <c r="K14" s="40">
        <f t="shared" si="4"/>
        <v>6</v>
      </c>
      <c r="L14" s="10">
        <f t="shared" si="2"/>
        <v>3.3333333333333333E-2</v>
      </c>
    </row>
    <row r="15" spans="1:21" ht="19" x14ac:dyDescent="0.25">
      <c r="A15" s="6" t="s">
        <v>35</v>
      </c>
      <c r="B15" s="7">
        <v>1</v>
      </c>
      <c r="C15" s="7">
        <v>1</v>
      </c>
      <c r="D15" s="8">
        <v>1</v>
      </c>
      <c r="E15" s="6">
        <v>6</v>
      </c>
      <c r="F15" s="6" t="s">
        <v>25</v>
      </c>
      <c r="G15" s="9">
        <f>IF(D15=0,14,7)</f>
        <v>7</v>
      </c>
      <c r="H15" s="14" t="str">
        <f t="shared" si="1"/>
        <v>A</v>
      </c>
      <c r="I15" s="36"/>
      <c r="J15" s="9" t="s">
        <v>29</v>
      </c>
      <c r="K15" s="41">
        <f>SUM(K6:K14)</f>
        <v>180</v>
      </c>
    </row>
    <row r="16" spans="1:21" ht="16" x14ac:dyDescent="0.2">
      <c r="A16" s="6" t="s">
        <v>38</v>
      </c>
      <c r="B16" s="7">
        <v>2</v>
      </c>
      <c r="C16" s="7">
        <v>1</v>
      </c>
      <c r="D16" s="8">
        <v>0</v>
      </c>
      <c r="E16" s="6">
        <v>6</v>
      </c>
      <c r="F16" s="6" t="s">
        <v>18</v>
      </c>
      <c r="G16" s="9">
        <f t="shared" si="0"/>
        <v>14</v>
      </c>
      <c r="H16" s="14" t="str">
        <f t="shared" si="1"/>
        <v>B</v>
      </c>
      <c r="I16" s="36"/>
    </row>
    <row r="17" spans="1:31" ht="28.75" customHeight="1" x14ac:dyDescent="0.2">
      <c r="A17" s="6" t="s">
        <v>46</v>
      </c>
      <c r="B17" s="7">
        <v>2</v>
      </c>
      <c r="C17" s="7">
        <v>1</v>
      </c>
      <c r="D17" s="8">
        <v>1</v>
      </c>
      <c r="E17" s="6">
        <v>6</v>
      </c>
      <c r="F17" s="6" t="s">
        <v>15</v>
      </c>
      <c r="G17" s="9">
        <f>IF(D17=0,14,7)</f>
        <v>7</v>
      </c>
      <c r="H17" s="14" t="str">
        <f t="shared" si="1"/>
        <v>A</v>
      </c>
      <c r="I17" s="36"/>
    </row>
    <row r="18" spans="1:31" ht="22.75" customHeight="1" x14ac:dyDescent="0.2">
      <c r="A18" s="6" t="s">
        <v>56</v>
      </c>
      <c r="B18" s="7">
        <v>2</v>
      </c>
      <c r="C18" s="7">
        <v>1</v>
      </c>
      <c r="D18" s="8">
        <v>2</v>
      </c>
      <c r="E18" s="6">
        <v>6</v>
      </c>
      <c r="F18" s="6" t="s">
        <v>13</v>
      </c>
      <c r="G18" s="9">
        <f t="shared" si="0"/>
        <v>7</v>
      </c>
      <c r="H18" s="14" t="str">
        <f t="shared" si="1"/>
        <v>A</v>
      </c>
      <c r="I18" s="36"/>
    </row>
    <row r="19" spans="1:31" ht="16" x14ac:dyDescent="0.2">
      <c r="A19" s="6" t="s">
        <v>70</v>
      </c>
      <c r="B19" s="7">
        <v>2</v>
      </c>
      <c r="C19" s="7">
        <v>2</v>
      </c>
      <c r="D19" s="8">
        <v>1</v>
      </c>
      <c r="E19" s="6">
        <v>6</v>
      </c>
      <c r="F19" s="6" t="s">
        <v>16</v>
      </c>
      <c r="G19" s="9">
        <f t="shared" si="0"/>
        <v>7</v>
      </c>
      <c r="H19" s="14" t="str">
        <f t="shared" si="1"/>
        <v>A</v>
      </c>
      <c r="I19" s="36"/>
    </row>
    <row r="20" spans="1:31" ht="16" x14ac:dyDescent="0.2">
      <c r="A20" s="6" t="s">
        <v>71</v>
      </c>
      <c r="B20" s="7">
        <v>2</v>
      </c>
      <c r="C20" s="7">
        <v>2</v>
      </c>
      <c r="D20" s="8">
        <v>1</v>
      </c>
      <c r="E20" s="6">
        <v>6</v>
      </c>
      <c r="F20" s="6" t="s">
        <v>19</v>
      </c>
      <c r="G20" s="9">
        <f t="shared" si="0"/>
        <v>7</v>
      </c>
      <c r="H20" s="14" t="str">
        <f t="shared" si="1"/>
        <v>A</v>
      </c>
      <c r="I20" s="36"/>
    </row>
    <row r="21" spans="1:31" ht="16" x14ac:dyDescent="0.2">
      <c r="A21" s="6" t="s">
        <v>72</v>
      </c>
      <c r="B21" s="7">
        <v>2</v>
      </c>
      <c r="C21" s="7">
        <v>2</v>
      </c>
      <c r="D21" s="8">
        <v>1</v>
      </c>
      <c r="E21" s="6">
        <v>3</v>
      </c>
      <c r="F21" s="6" t="s">
        <v>22</v>
      </c>
      <c r="G21" s="9">
        <f t="shared" ref="G21:G28" si="5">IF(D21=0,14,7)</f>
        <v>7</v>
      </c>
      <c r="H21" s="14" t="str">
        <f t="shared" si="1"/>
        <v>A</v>
      </c>
      <c r="I21" s="36"/>
    </row>
    <row r="22" spans="1:31" ht="17" thickBot="1" x14ac:dyDescent="0.25">
      <c r="A22" s="6" t="s">
        <v>73</v>
      </c>
      <c r="B22" s="7">
        <v>2</v>
      </c>
      <c r="C22" s="7">
        <v>2</v>
      </c>
      <c r="D22" s="8">
        <v>2</v>
      </c>
      <c r="E22" s="6">
        <v>3</v>
      </c>
      <c r="F22" s="6" t="s">
        <v>22</v>
      </c>
      <c r="G22" s="9">
        <f t="shared" si="5"/>
        <v>7</v>
      </c>
      <c r="H22" s="14" t="str">
        <f t="shared" si="1"/>
        <v>A</v>
      </c>
      <c r="I22" s="36"/>
    </row>
    <row r="23" spans="1:31" ht="20" thickBot="1" x14ac:dyDescent="0.3">
      <c r="A23" s="6" t="s">
        <v>74</v>
      </c>
      <c r="B23" s="7">
        <v>2</v>
      </c>
      <c r="C23" s="7">
        <v>2</v>
      </c>
      <c r="D23" s="8">
        <v>2</v>
      </c>
      <c r="E23" s="6">
        <v>3</v>
      </c>
      <c r="F23" s="6" t="s">
        <v>18</v>
      </c>
      <c r="G23" s="9">
        <f t="shared" si="5"/>
        <v>7</v>
      </c>
      <c r="H23" s="14" t="str">
        <f t="shared" si="1"/>
        <v>A</v>
      </c>
      <c r="I23" s="36"/>
      <c r="K23" s="49" t="s">
        <v>32</v>
      </c>
      <c r="L23" s="51" t="s">
        <v>33</v>
      </c>
      <c r="M23" s="52"/>
      <c r="N23" s="52"/>
      <c r="O23" s="52"/>
      <c r="P23" s="52"/>
      <c r="Q23" s="52"/>
      <c r="R23" s="52"/>
      <c r="S23" s="52"/>
      <c r="T23" s="52"/>
      <c r="U23" s="53"/>
      <c r="V23" s="51" t="s">
        <v>34</v>
      </c>
      <c r="W23" s="52"/>
      <c r="X23" s="52"/>
      <c r="Y23" s="52"/>
      <c r="Z23" s="52"/>
      <c r="AA23" s="52"/>
      <c r="AB23" s="52"/>
      <c r="AC23" s="52"/>
      <c r="AD23" s="52"/>
      <c r="AE23" s="53"/>
    </row>
    <row r="24" spans="1:31" ht="17" thickBot="1" x14ac:dyDescent="0.25">
      <c r="A24" s="6" t="s">
        <v>75</v>
      </c>
      <c r="B24" s="7">
        <v>2</v>
      </c>
      <c r="C24" s="7">
        <v>2</v>
      </c>
      <c r="D24" s="8">
        <v>2</v>
      </c>
      <c r="E24" s="6">
        <v>3</v>
      </c>
      <c r="F24" s="6" t="s">
        <v>13</v>
      </c>
      <c r="G24" s="9">
        <f t="shared" si="5"/>
        <v>7</v>
      </c>
      <c r="H24" s="14" t="str">
        <f t="shared" si="1"/>
        <v>A</v>
      </c>
      <c r="I24" s="36"/>
      <c r="K24" s="50"/>
      <c r="L24" s="54" t="s">
        <v>36</v>
      </c>
      <c r="M24" s="55"/>
      <c r="N24" s="55"/>
      <c r="O24" s="56"/>
      <c r="P24" s="57"/>
      <c r="Q24" s="58" t="s">
        <v>37</v>
      </c>
      <c r="R24" s="59"/>
      <c r="S24" s="60"/>
      <c r="T24" s="60"/>
      <c r="U24" s="61"/>
      <c r="V24" s="54" t="s">
        <v>36</v>
      </c>
      <c r="W24" s="56"/>
      <c r="X24" s="56"/>
      <c r="Y24" s="56"/>
      <c r="Z24" s="57"/>
      <c r="AA24" s="58" t="s">
        <v>37</v>
      </c>
      <c r="AB24" s="60"/>
      <c r="AC24" s="60"/>
      <c r="AD24" s="59"/>
      <c r="AE24" s="62"/>
    </row>
    <row r="25" spans="1:31" ht="17" thickBot="1" x14ac:dyDescent="0.25">
      <c r="A25" s="15" t="s">
        <v>76</v>
      </c>
      <c r="B25" s="16">
        <v>2</v>
      </c>
      <c r="C25" s="16">
        <v>2</v>
      </c>
      <c r="D25" s="17">
        <v>2</v>
      </c>
      <c r="E25" s="15">
        <v>6</v>
      </c>
      <c r="F25" s="15" t="s">
        <v>16</v>
      </c>
      <c r="G25" s="18">
        <f t="shared" si="5"/>
        <v>7</v>
      </c>
      <c r="H25" s="14" t="str">
        <f t="shared" si="1"/>
        <v>A</v>
      </c>
      <c r="I25" s="36"/>
      <c r="K25" s="37" t="s">
        <v>39</v>
      </c>
      <c r="L25" s="23" t="s">
        <v>12</v>
      </c>
      <c r="M25" s="80" t="s">
        <v>40</v>
      </c>
      <c r="N25" s="71"/>
      <c r="O25" s="24" t="s">
        <v>17</v>
      </c>
      <c r="P25" s="25" t="s">
        <v>41</v>
      </c>
      <c r="Q25" s="26" t="s">
        <v>17</v>
      </c>
      <c r="R25" s="27" t="s">
        <v>41</v>
      </c>
      <c r="S25" s="70" t="s">
        <v>42</v>
      </c>
      <c r="T25" s="80"/>
      <c r="U25" s="71"/>
      <c r="V25" s="81" t="s">
        <v>24</v>
      </c>
      <c r="W25" s="81"/>
      <c r="X25" s="82" t="s">
        <v>43</v>
      </c>
      <c r="Y25" s="83"/>
      <c r="Z25" s="84" t="s">
        <v>26</v>
      </c>
      <c r="AA25" s="85"/>
      <c r="AB25" s="86" t="s">
        <v>44</v>
      </c>
      <c r="AC25" s="87"/>
      <c r="AD25" s="63" t="s">
        <v>45</v>
      </c>
      <c r="AE25" s="63"/>
    </row>
    <row r="26" spans="1:31" ht="19.25" customHeight="1" thickTop="1" thickBot="1" x14ac:dyDescent="0.25">
      <c r="A26" s="19" t="s">
        <v>58</v>
      </c>
      <c r="B26" s="20">
        <v>3</v>
      </c>
      <c r="C26" s="20">
        <v>1</v>
      </c>
      <c r="D26" s="21">
        <v>1</v>
      </c>
      <c r="E26" s="19">
        <v>6</v>
      </c>
      <c r="F26" s="19" t="s">
        <v>16</v>
      </c>
      <c r="G26" s="22">
        <f t="shared" si="5"/>
        <v>7</v>
      </c>
      <c r="H26" s="14" t="str">
        <f t="shared" si="1"/>
        <v>A</v>
      </c>
      <c r="I26" s="36"/>
      <c r="K26" s="38" t="s">
        <v>47</v>
      </c>
      <c r="L26" s="64" t="s">
        <v>48</v>
      </c>
      <c r="M26" s="65"/>
      <c r="N26" s="66" t="s">
        <v>49</v>
      </c>
      <c r="O26" s="67"/>
      <c r="P26" s="68" t="s">
        <v>38</v>
      </c>
      <c r="Q26" s="69"/>
      <c r="R26" s="70" t="s">
        <v>46</v>
      </c>
      <c r="S26" s="71"/>
      <c r="T26" s="72" t="s">
        <v>50</v>
      </c>
      <c r="U26" s="73"/>
      <c r="V26" s="74" t="s">
        <v>51</v>
      </c>
      <c r="W26" s="75"/>
      <c r="X26" s="76" t="s">
        <v>52</v>
      </c>
      <c r="Y26" s="77"/>
      <c r="Z26" s="28" t="s">
        <v>22</v>
      </c>
      <c r="AA26" s="28" t="s">
        <v>22</v>
      </c>
      <c r="AB26" s="29" t="s">
        <v>53</v>
      </c>
      <c r="AC26" s="30" t="s">
        <v>54</v>
      </c>
      <c r="AD26" s="78" t="s">
        <v>55</v>
      </c>
      <c r="AE26" s="79"/>
    </row>
    <row r="27" spans="1:31" ht="19.25" customHeight="1" thickBot="1" x14ac:dyDescent="0.25">
      <c r="A27" s="6" t="s">
        <v>77</v>
      </c>
      <c r="B27" s="7">
        <v>3</v>
      </c>
      <c r="C27" s="7">
        <v>1</v>
      </c>
      <c r="D27" s="8">
        <v>1</v>
      </c>
      <c r="E27" s="6">
        <v>6</v>
      </c>
      <c r="F27" s="6" t="s">
        <v>16</v>
      </c>
      <c r="G27" s="9">
        <f t="shared" si="5"/>
        <v>7</v>
      </c>
      <c r="H27" s="14" t="str">
        <f t="shared" si="1"/>
        <v>A</v>
      </c>
      <c r="I27" s="36"/>
      <c r="K27" s="38" t="s">
        <v>57</v>
      </c>
      <c r="L27" s="90" t="s">
        <v>58</v>
      </c>
      <c r="M27" s="91"/>
      <c r="N27" s="64" t="s">
        <v>59</v>
      </c>
      <c r="O27" s="92"/>
      <c r="P27" s="93" t="s">
        <v>60</v>
      </c>
      <c r="Q27" s="94"/>
      <c r="R27" s="95" t="s">
        <v>61</v>
      </c>
      <c r="S27" s="96"/>
      <c r="T27" s="97" t="s">
        <v>62</v>
      </c>
      <c r="U27" s="98"/>
      <c r="V27" s="31" t="s">
        <v>63</v>
      </c>
      <c r="W27" s="32" t="s">
        <v>64</v>
      </c>
      <c r="X27" s="33" t="s">
        <v>65</v>
      </c>
      <c r="Y27" s="99" t="s">
        <v>66</v>
      </c>
      <c r="Z27" s="100"/>
      <c r="AA27" s="88" t="s">
        <v>67</v>
      </c>
      <c r="AB27" s="89"/>
      <c r="AC27" s="89"/>
      <c r="AD27" s="34" t="s">
        <v>68</v>
      </c>
      <c r="AE27" s="34" t="s">
        <v>69</v>
      </c>
    </row>
    <row r="28" spans="1:31" ht="16" x14ac:dyDescent="0.2">
      <c r="A28" s="6" t="s">
        <v>60</v>
      </c>
      <c r="B28" s="7">
        <v>3</v>
      </c>
      <c r="C28" s="7">
        <v>1</v>
      </c>
      <c r="D28" s="8">
        <v>0</v>
      </c>
      <c r="E28" s="6">
        <v>6</v>
      </c>
      <c r="F28" s="6" t="s">
        <v>19</v>
      </c>
      <c r="G28" s="9">
        <f t="shared" si="5"/>
        <v>14</v>
      </c>
      <c r="H28" s="14" t="str">
        <f t="shared" si="1"/>
        <v>B</v>
      </c>
      <c r="I28" s="36"/>
    </row>
    <row r="29" spans="1:31" ht="16" x14ac:dyDescent="0.2">
      <c r="A29" s="6" t="s">
        <v>78</v>
      </c>
      <c r="B29" s="7">
        <v>3</v>
      </c>
      <c r="C29" s="7">
        <v>1</v>
      </c>
      <c r="D29" s="8">
        <v>2</v>
      </c>
      <c r="E29" s="6">
        <v>6</v>
      </c>
      <c r="F29" s="6" t="s">
        <v>16</v>
      </c>
      <c r="G29" s="9">
        <f t="shared" si="0"/>
        <v>7</v>
      </c>
      <c r="H29" s="14" t="str">
        <f t="shared" si="1"/>
        <v>A</v>
      </c>
      <c r="I29" s="36"/>
    </row>
    <row r="30" spans="1:31" ht="16" x14ac:dyDescent="0.2">
      <c r="A30" s="6" t="s">
        <v>79</v>
      </c>
      <c r="B30" s="7">
        <v>3</v>
      </c>
      <c r="C30" s="7">
        <v>1</v>
      </c>
      <c r="D30" s="8">
        <v>2</v>
      </c>
      <c r="E30" s="6">
        <v>6</v>
      </c>
      <c r="F30" s="6" t="s">
        <v>16</v>
      </c>
      <c r="G30" s="9">
        <f t="shared" si="0"/>
        <v>7</v>
      </c>
      <c r="H30" s="14" t="str">
        <f t="shared" si="1"/>
        <v>A</v>
      </c>
      <c r="I30" s="36"/>
    </row>
    <row r="31" spans="1:31" ht="16" x14ac:dyDescent="0.2">
      <c r="A31" s="6" t="s">
        <v>80</v>
      </c>
      <c r="B31" s="7">
        <v>3</v>
      </c>
      <c r="C31" s="7">
        <v>2</v>
      </c>
      <c r="D31" s="8">
        <v>1</v>
      </c>
      <c r="E31" s="6">
        <v>3</v>
      </c>
      <c r="F31" s="6" t="s">
        <v>13</v>
      </c>
      <c r="G31" s="9">
        <f t="shared" si="0"/>
        <v>7</v>
      </c>
      <c r="H31" s="14" t="str">
        <f t="shared" si="1"/>
        <v>A</v>
      </c>
      <c r="I31" s="36"/>
    </row>
    <row r="32" spans="1:31" ht="16" x14ac:dyDescent="0.2">
      <c r="A32" s="6" t="s">
        <v>81</v>
      </c>
      <c r="B32" s="7">
        <v>3</v>
      </c>
      <c r="C32" s="7">
        <v>2</v>
      </c>
      <c r="D32" s="8">
        <v>1</v>
      </c>
      <c r="E32" s="6">
        <v>3</v>
      </c>
      <c r="F32" s="6" t="s">
        <v>16</v>
      </c>
      <c r="G32" s="9">
        <f t="shared" si="0"/>
        <v>7</v>
      </c>
      <c r="H32" s="14" t="str">
        <f t="shared" si="1"/>
        <v>A</v>
      </c>
      <c r="I32" s="36"/>
    </row>
    <row r="33" spans="1:9" ht="16" x14ac:dyDescent="0.2">
      <c r="A33" s="6" t="s">
        <v>82</v>
      </c>
      <c r="B33" s="7">
        <v>3</v>
      </c>
      <c r="C33" s="7">
        <v>2</v>
      </c>
      <c r="D33" s="8">
        <v>1</v>
      </c>
      <c r="E33" s="6">
        <v>3</v>
      </c>
      <c r="F33" s="6" t="s">
        <v>22</v>
      </c>
      <c r="G33" s="9">
        <f t="shared" si="0"/>
        <v>7</v>
      </c>
      <c r="H33" s="14" t="str">
        <f t="shared" si="1"/>
        <v>A</v>
      </c>
      <c r="I33" s="36"/>
    </row>
    <row r="34" spans="1:9" ht="16" x14ac:dyDescent="0.2">
      <c r="A34" s="6" t="s">
        <v>83</v>
      </c>
      <c r="B34" s="7">
        <v>3</v>
      </c>
      <c r="C34" s="7">
        <v>2</v>
      </c>
      <c r="D34" s="8">
        <v>1</v>
      </c>
      <c r="E34" s="6">
        <v>6</v>
      </c>
      <c r="F34" s="6" t="s">
        <v>13</v>
      </c>
      <c r="G34" s="9">
        <f t="shared" si="0"/>
        <v>7</v>
      </c>
      <c r="H34" s="14" t="str">
        <f t="shared" si="1"/>
        <v>A</v>
      </c>
      <c r="I34" s="36"/>
    </row>
    <row r="35" spans="1:9" ht="16" x14ac:dyDescent="0.2">
      <c r="A35" s="6" t="s">
        <v>84</v>
      </c>
      <c r="B35" s="7">
        <v>3</v>
      </c>
      <c r="C35" s="7">
        <v>2</v>
      </c>
      <c r="D35" s="8">
        <v>2</v>
      </c>
      <c r="E35" s="6">
        <v>9</v>
      </c>
      <c r="F35" s="6" t="s">
        <v>13</v>
      </c>
      <c r="G35" s="9">
        <f t="shared" si="0"/>
        <v>7</v>
      </c>
      <c r="H35" s="14" t="str">
        <f t="shared" si="1"/>
        <v>A</v>
      </c>
      <c r="I35" s="36"/>
    </row>
    <row r="36" spans="1:9" ht="16" x14ac:dyDescent="0.2">
      <c r="A36" s="6" t="s">
        <v>85</v>
      </c>
      <c r="B36" s="7">
        <v>3</v>
      </c>
      <c r="C36" s="7">
        <v>2</v>
      </c>
      <c r="D36" s="8">
        <v>2</v>
      </c>
      <c r="E36" s="6">
        <v>3</v>
      </c>
      <c r="F36" s="6" t="s">
        <v>27</v>
      </c>
      <c r="G36" s="9">
        <f t="shared" si="0"/>
        <v>7</v>
      </c>
      <c r="H36" s="14" t="str">
        <f t="shared" si="1"/>
        <v>A</v>
      </c>
      <c r="I36" s="36"/>
    </row>
    <row r="37" spans="1:9" ht="17" thickBot="1" x14ac:dyDescent="0.25">
      <c r="A37" s="15" t="s">
        <v>86</v>
      </c>
      <c r="B37" s="16">
        <v>3</v>
      </c>
      <c r="C37" s="16">
        <v>2</v>
      </c>
      <c r="D37" s="17">
        <v>2</v>
      </c>
      <c r="E37" s="15">
        <v>3</v>
      </c>
      <c r="F37" s="15" t="s">
        <v>27</v>
      </c>
      <c r="G37" s="18">
        <f t="shared" si="0"/>
        <v>7</v>
      </c>
      <c r="H37" s="14" t="str">
        <f t="shared" si="1"/>
        <v>A</v>
      </c>
      <c r="I37" s="36"/>
    </row>
    <row r="38" spans="1:9" x14ac:dyDescent="0.2">
      <c r="E38">
        <f>SUM(E4:E37)</f>
        <v>180</v>
      </c>
    </row>
  </sheetData>
  <mergeCells count="30">
    <mergeCell ref="AA27:AC27"/>
    <mergeCell ref="L27:M27"/>
    <mergeCell ref="N27:O27"/>
    <mergeCell ref="P27:Q27"/>
    <mergeCell ref="R27:S27"/>
    <mergeCell ref="T27:U27"/>
    <mergeCell ref="Y27:Z27"/>
    <mergeCell ref="AD25:AE25"/>
    <mergeCell ref="L26:M26"/>
    <mergeCell ref="N26:O26"/>
    <mergeCell ref="P26:Q26"/>
    <mergeCell ref="R26:S26"/>
    <mergeCell ref="T26:U26"/>
    <mergeCell ref="V26:W26"/>
    <mergeCell ref="X26:Y26"/>
    <mergeCell ref="AD26:AE26"/>
    <mergeCell ref="M25:N25"/>
    <mergeCell ref="S25:U25"/>
    <mergeCell ref="V25:W25"/>
    <mergeCell ref="X25:Y25"/>
    <mergeCell ref="Z25:AA25"/>
    <mergeCell ref="AB25:AC25"/>
    <mergeCell ref="A1:G1"/>
    <mergeCell ref="K23:K24"/>
    <mergeCell ref="L23:U23"/>
    <mergeCell ref="V23:AE23"/>
    <mergeCell ref="L24:P24"/>
    <mergeCell ref="Q24:U24"/>
    <mergeCell ref="V24:Z24"/>
    <mergeCell ref="AA24:AE24"/>
  </mergeCells>
  <conditionalFormatting sqref="F4:F9 F11:F37">
    <cfRule type="containsText" dxfId="7" priority="10" operator="containsText" text="EPP">
      <formula>NOT(ISERROR(SEARCH("EPP",F4)))</formula>
    </cfRule>
  </conditionalFormatting>
  <conditionalFormatting sqref="F4:F9 F11:F37">
    <cfRule type="containsText" dxfId="6" priority="5" operator="containsText" text="QFMN">
      <formula>NOT(ISERROR(SEARCH("QFMN",F4)))</formula>
    </cfRule>
    <cfRule type="containsText" dxfId="5" priority="6" operator="containsText" text="SEMAQ">
      <formula>NOT(ISERROR(SEARCH("SEMAQ",F4)))</formula>
    </cfRule>
    <cfRule type="containsText" dxfId="4" priority="7" operator="containsText" text="DFisica">
      <formula>NOT(ISERROR(SEARCH("DFisica",F4)))</formula>
    </cfRule>
    <cfRule type="containsText" dxfId="3" priority="8" operator="containsText" text="DMat">
      <formula>NOT(ISERROR(SEARCH("DMat",F4)))</formula>
    </cfRule>
    <cfRule type="containsText" dxfId="2" priority="9" operator="containsText" text="CEQ">
      <formula>NOT(ISERROR(SEARCH("CEQ",F4)))</formula>
    </cfRule>
  </conditionalFormatting>
  <conditionalFormatting sqref="F3:F9 F11:F37">
    <cfRule type="containsText" dxfId="1" priority="3" operator="containsText" text="OL">
      <formula>NOT(ISERROR(SEARCH("OL",F3)))</formula>
    </cfRule>
    <cfRule type="containsText" dxfId="0" priority="4" operator="containsText" text="HASS">
      <formula>NOT(ISERROR(SEARCH("HASS",F3)))</formula>
    </cfRule>
  </conditionalFormatting>
  <dataValidations disablePrompts="1" count="1">
    <dataValidation type="list" allowBlank="1" showInputMessage="1" showErrorMessage="1" sqref="F4:F9 F11:F35" xr:uid="{8167F902-A8A3-4096-8438-5B0F38CC6883}">
      <formula1>$J$6:$J$13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F3ACA5083E8E439C1B3308D77A4EC0" ma:contentTypeVersion="8" ma:contentTypeDescription="Criar um novo documento." ma:contentTypeScope="" ma:versionID="e2d2606eae7ba8570a5c133f22b51030">
  <xsd:schema xmlns:xsd="http://www.w3.org/2001/XMLSchema" xmlns:xs="http://www.w3.org/2001/XMLSchema" xmlns:p="http://schemas.microsoft.com/office/2006/metadata/properties" xmlns:ns3="a25da183-d0cd-4276-bf79-075a38de78b1" targetNamespace="http://schemas.microsoft.com/office/2006/metadata/properties" ma:root="true" ma:fieldsID="e08da66043900cd8ad744acb331eb8fb" ns3:_="">
    <xsd:import namespace="a25da183-d0cd-4276-bf79-075a38de78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a183-d0cd-4276-bf79-075a38de7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E55316-64DB-4B37-B748-912B3DA787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76022E-FE08-440D-995F-A72132C613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A0F94B-0994-491C-AD39-9877A4822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a183-d0cd-4276-bf79-075a38de7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Matos</dc:creator>
  <cp:lastModifiedBy>Microsoft Office User</cp:lastModifiedBy>
  <dcterms:created xsi:type="dcterms:W3CDTF">2019-11-26T15:20:02Z</dcterms:created>
  <dcterms:modified xsi:type="dcterms:W3CDTF">2019-12-06T07:46:29Z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0x010100E3F3ACA5083E8E439C1B3308D77A4EC0</vt:lpwstr>
  </property>
</Properties>
</file>